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50" windowHeight="10380"/>
  </bookViews>
  <sheets>
    <sheet name="第二批" sheetId="3" r:id="rId1"/>
  </sheets>
  <calcPr calcId="144525"/>
</workbook>
</file>

<file path=xl/sharedStrings.xml><?xml version="1.0" encoding="utf-8"?>
<sst xmlns="http://schemas.openxmlformats.org/spreadsheetml/2006/main" count="43" uniqueCount="42">
  <si>
    <t>附件1</t>
  </si>
  <si>
    <t xml:space="preserve"> 2022年（第四批） 农业保险保费补贴资金预算指标表</t>
  </si>
  <si>
    <t xml:space="preserve"> 单位：万元</t>
  </si>
  <si>
    <t>县（区）</t>
  </si>
  <si>
    <t>合计</t>
  </si>
  <si>
    <t>农业保险补贴资金</t>
  </si>
  <si>
    <t>备  注</t>
  </si>
  <si>
    <t>中央保险补贴资金</t>
  </si>
  <si>
    <t>自治区保险补贴资金</t>
  </si>
  <si>
    <t>银川市</t>
  </si>
  <si>
    <t>兴庆区</t>
  </si>
  <si>
    <t>金凤区</t>
  </si>
  <si>
    <t>西夏区</t>
  </si>
  <si>
    <t>永宁县</t>
  </si>
  <si>
    <t>贺兰县</t>
  </si>
  <si>
    <t>灵武市</t>
  </si>
  <si>
    <t>石嘴山市</t>
  </si>
  <si>
    <t>大武口</t>
  </si>
  <si>
    <t>惠农区</t>
  </si>
  <si>
    <t>平罗县</t>
  </si>
  <si>
    <t>吴忠市</t>
  </si>
  <si>
    <t>吴忠市本级</t>
  </si>
  <si>
    <t>利通区</t>
  </si>
  <si>
    <t>青铜峡</t>
  </si>
  <si>
    <t>同心县</t>
  </si>
  <si>
    <t>盐池县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</si>
  <si>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</si>
  <si>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</si>
  <si>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</si>
  <si>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</si>
  <si>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</si>
  <si>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</si>
  <si>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</si>
  <si>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</si>
  <si>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</si>
  <si>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海原县</t>
  </si>
  <si>
    <t>中宁县</t>
  </si>
  <si>
    <t>宁东管委会</t>
  </si>
  <si>
    <t>中国人民财产保险股份有限公司宁夏回族自治区分公司</t>
  </si>
  <si>
    <t>中国人寿财产保险股份有限公司宁夏回族自治区分公司</t>
  </si>
  <si>
    <t>中国大地财产保险股份有限公司宁夏分公司</t>
  </si>
  <si>
    <t>中国平安财产保险股份有限公司宁夏分公司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</si>
</sst>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3" formatCode="_ * #,##0.00_ ;_ * \-#,##0.00_ ;_ * &quot;-&quot;??_ ;_ @_ "/>
    <numFmt numFmtId="178" formatCode="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26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19" borderId="10" applyNumberFormat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/>
    </xf>
    <xf numFmtId="178" fontId="5" fillId="0" borderId="5" xfId="0" applyNumberFormat="true" applyFont="true" applyBorder="true" applyAlignment="true">
      <alignment horizontal="center" vertical="center"/>
    </xf>
    <xf numFmtId="177" fontId="5" fillId="0" borderId="5" xfId="0" applyNumberFormat="true" applyFont="true" applyBorder="true" applyAlignment="true">
      <alignment horizontal="center" vertical="center"/>
    </xf>
    <xf numFmtId="177" fontId="0" fillId="0" borderId="5" xfId="0" applyNumberFormat="true" applyBorder="true" applyAlignment="true">
      <alignment horizontal="center" vertical="center"/>
    </xf>
    <xf numFmtId="0" fontId="0" fillId="0" borderId="5" xfId="0" applyBorder="true" applyAlignment="true">
      <alignment horizontal="right" vertical="center"/>
    </xf>
    <xf numFmtId="0" fontId="0" fillId="0" borderId="5" xfId="0" applyBorder="true" applyAlignment="true">
      <alignment horizontal="center" vertical="center"/>
    </xf>
    <xf numFmtId="177" fontId="6" fillId="0" borderId="5" xfId="0" applyNumberFormat="true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right" vertical="center"/>
    </xf>
    <xf numFmtId="0" fontId="0" fillId="0" borderId="5" xfId="0" applyFont="true" applyFill="true" applyBorder="true" applyAlignment="true">
      <alignment horizontal="center" vertical="center" wrapText="true"/>
    </xf>
    <xf numFmtId="176" fontId="5" fillId="0" borderId="5" xfId="0" applyNumberFormat="true" applyFont="true" applyBorder="true" applyAlignment="true">
      <alignment horizontal="center" vertical="center"/>
    </xf>
    <xf numFmtId="0" fontId="7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5" xfId="0" applyBorder="true">
      <alignment vertical="center"/>
    </xf>
    <xf numFmtId="178" fontId="8" fillId="0" borderId="5" xfId="0" applyNumberFormat="true" applyFont="true" applyFill="true" applyBorder="true" applyAlignment="true">
      <alignment horizontal="center" vertical="center"/>
    </xf>
    <xf numFmtId="178" fontId="8" fillId="0" borderId="0" xfId="0" applyNumberFormat="true" applyFont="true" applyFill="true" applyAlignment="true">
      <alignment horizontal="center" vertical="center"/>
    </xf>
    <xf numFmtId="178" fontId="8" fillId="0" borderId="4" xfId="0" applyNumberFormat="true" applyFont="true" applyFill="true" applyBorder="true" applyAlignment="true">
      <alignment horizontal="center" vertical="center" wrapText="true"/>
    </xf>
    <xf numFmtId="178" fontId="8" fillId="0" borderId="0" xfId="0" applyNumberFormat="true" applyFont="true" applyFill="true" applyAlignment="true">
      <alignment horizontal="center" vertical="center" wrapText="true"/>
    </xf>
    <xf numFmtId="178" fontId="9" fillId="0" borderId="5" xfId="0" applyNumberFormat="true" applyFont="true" applyFill="true" applyBorder="true" applyAlignment="true">
      <alignment horizontal="center" vertical="center"/>
    </xf>
    <xf numFmtId="178" fontId="9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A1" sqref="A1"/>
    </sheetView>
  </sheetViews>
  <sheetFormatPr defaultColWidth="9" defaultRowHeight="13.5" outlineLevelCol="5"/>
  <cols>
    <col min="1" max="1" width="25" customWidth="true"/>
    <col min="2" max="2" width="12.625" customWidth="true"/>
    <col min="3" max="3" width="19.5" customWidth="true"/>
    <col min="4" max="4" width="21.125" customWidth="true"/>
    <col min="5" max="6" width="16.125" customWidth="true"/>
  </cols>
  <sheetData>
    <row r="1" customFormat="true" ht="21" customHeight="true" spans="1:1">
      <c r="A1" s="1" t="s">
        <v>0</v>
      </c>
    </row>
    <row r="2" ht="30" customHeight="true" spans="1:6">
      <c r="A2" s="2" t="s">
        <v>1</v>
      </c>
      <c r="B2" s="2"/>
      <c r="C2" s="2"/>
      <c r="D2" s="2"/>
      <c r="E2" s="2"/>
      <c r="F2" s="2"/>
    </row>
    <row r="3" ht="18" customHeight="true" spans="1:6">
      <c r="A3" s="3"/>
      <c r="B3" s="3"/>
      <c r="C3" s="2"/>
      <c r="D3" s="2"/>
      <c r="E3" s="21" t="s">
        <v>2</v>
      </c>
      <c r="F3" s="21"/>
    </row>
    <row r="4" ht="19" customHeight="true" spans="1:6">
      <c r="A4" s="4" t="s">
        <v>3</v>
      </c>
      <c r="B4" s="5" t="s">
        <v>4</v>
      </c>
      <c r="C4" s="6" t="s">
        <v>5</v>
      </c>
      <c r="D4" s="7"/>
      <c r="E4" s="4" t="s">
        <v>6</v>
      </c>
      <c r="F4" s="22"/>
    </row>
    <row r="5" ht="19" customHeight="true" spans="1:6">
      <c r="A5" s="8"/>
      <c r="B5" s="9"/>
      <c r="C5" s="10" t="s">
        <v>7</v>
      </c>
      <c r="D5" s="10" t="s">
        <v>8</v>
      </c>
      <c r="E5" s="8"/>
      <c r="F5" s="22"/>
    </row>
    <row r="6" ht="17" customHeight="true" spans="1:5">
      <c r="A6" s="11" t="s">
        <v>4</v>
      </c>
      <c r="B6" s="12">
        <f>B7+B11+B12+B13+B14+B17+B18+B21+B22+B23+B25+B27+B28+B29+B30+B31+B33+B34+B35+B36+B37+B38+B39+B24</f>
        <v>15575.5</v>
      </c>
      <c r="C6" s="12">
        <f>C7+C11+C12+C13+C14+C17+C18+C21+C22+C23+C25+C27+C28+C29+C30+C31+C33+C34+C35+C36+C37+C38+C39+C24</f>
        <v>10640.2</v>
      </c>
      <c r="D6" s="12">
        <f>D7+D11+D12+D13+D14+D17+D18+D21+D22+D23+D25+D27+D28+D29+D30+D31+D33+D34+D35+D36+D37+D38+D39+D24</f>
        <v>4935.3</v>
      </c>
      <c r="E6" s="23"/>
    </row>
    <row r="7" ht="17" customHeight="true" spans="1:6">
      <c r="A7" s="11" t="s">
        <v>9</v>
      </c>
      <c r="B7" s="13">
        <f t="shared" ref="B7:B39" si="0">C7+D7</f>
        <v>652</v>
      </c>
      <c r="C7" s="14">
        <f>C8+C9+C10</f>
        <v>306</v>
      </c>
      <c r="D7" s="14">
        <f>D8+D9+D10</f>
        <v>346</v>
      </c>
      <c r="E7" s="24"/>
      <c r="F7" s="25"/>
    </row>
    <row r="8" ht="17" customHeight="true" spans="1:6">
      <c r="A8" s="15" t="s">
        <v>10</v>
      </c>
      <c r="B8" s="13">
        <f t="shared" si="0"/>
        <v>476</v>
      </c>
      <c r="C8" s="14">
        <v>260</v>
      </c>
      <c r="D8" s="14">
        <v>216</v>
      </c>
      <c r="E8" s="26"/>
      <c r="F8" s="27"/>
    </row>
    <row r="9" ht="17" customHeight="true" spans="1:6">
      <c r="A9" s="15" t="s">
        <v>11</v>
      </c>
      <c r="B9" s="13">
        <f t="shared" si="0"/>
        <v>96</v>
      </c>
      <c r="C9" s="14">
        <v>46</v>
      </c>
      <c r="D9" s="14">
        <v>50</v>
      </c>
      <c r="E9" s="26"/>
      <c r="F9" s="27"/>
    </row>
    <row r="10" ht="17" customHeight="true" spans="1:6">
      <c r="A10" s="15" t="s">
        <v>12</v>
      </c>
      <c r="B10" s="13">
        <f t="shared" si="0"/>
        <v>80</v>
      </c>
      <c r="C10" s="14"/>
      <c r="D10" s="14">
        <v>80</v>
      </c>
      <c r="E10" s="26"/>
      <c r="F10" s="27"/>
    </row>
    <row r="11" ht="17" customHeight="true" spans="1:6">
      <c r="A11" s="16" t="s">
        <v>13</v>
      </c>
      <c r="B11" s="13">
        <f t="shared" si="0"/>
        <v>600</v>
      </c>
      <c r="C11" s="14">
        <v>100</v>
      </c>
      <c r="D11" s="14">
        <v>500</v>
      </c>
      <c r="E11" s="26"/>
      <c r="F11" s="27"/>
    </row>
    <row r="12" ht="17" customHeight="true" spans="1:6">
      <c r="A12" s="16" t="s">
        <v>14</v>
      </c>
      <c r="B12" s="13">
        <f t="shared" si="0"/>
        <v>320</v>
      </c>
      <c r="C12" s="14">
        <v>320</v>
      </c>
      <c r="D12" s="14"/>
      <c r="E12" s="26"/>
      <c r="F12" s="27"/>
    </row>
    <row r="13" ht="17" customHeight="true" spans="1:6">
      <c r="A13" s="16" t="s">
        <v>15</v>
      </c>
      <c r="B13" s="13">
        <f t="shared" si="0"/>
        <v>1200</v>
      </c>
      <c r="C13" s="14">
        <v>900</v>
      </c>
      <c r="D13" s="14">
        <v>300</v>
      </c>
      <c r="E13" s="26"/>
      <c r="F13" s="27"/>
    </row>
    <row r="14" ht="17" customHeight="true" spans="1:6">
      <c r="A14" s="11" t="s">
        <v>16</v>
      </c>
      <c r="B14" s="13">
        <f t="shared" si="0"/>
        <v>270</v>
      </c>
      <c r="C14" s="17">
        <f>SUM(C15:C16)</f>
        <v>120</v>
      </c>
      <c r="D14" s="17">
        <f>SUM(D15:D16)</f>
        <v>150</v>
      </c>
      <c r="E14" s="28"/>
      <c r="F14" s="29"/>
    </row>
    <row r="15" ht="17" customHeight="true" spans="1:6">
      <c r="A15" s="15" t="s">
        <v>17</v>
      </c>
      <c r="B15" s="13">
        <f t="shared" si="0"/>
        <v>50</v>
      </c>
      <c r="C15" s="14"/>
      <c r="D15" s="14">
        <v>50</v>
      </c>
      <c r="E15" s="26"/>
      <c r="F15" s="27"/>
    </row>
    <row r="16" ht="17" customHeight="true" spans="1:6">
      <c r="A16" s="15" t="s">
        <v>18</v>
      </c>
      <c r="B16" s="13">
        <f t="shared" si="0"/>
        <v>220</v>
      </c>
      <c r="C16" s="14">
        <v>120</v>
      </c>
      <c r="D16" s="14">
        <v>100</v>
      </c>
      <c r="E16" s="26"/>
      <c r="F16" s="27"/>
    </row>
    <row r="17" ht="17" customHeight="true" spans="1:6">
      <c r="A17" s="16" t="s">
        <v>19</v>
      </c>
      <c r="B17" s="13">
        <f t="shared" si="0"/>
        <v>880</v>
      </c>
      <c r="C17" s="14">
        <v>580</v>
      </c>
      <c r="D17" s="14">
        <v>300</v>
      </c>
      <c r="E17" s="26"/>
      <c r="F17" s="27"/>
    </row>
    <row r="18" ht="17" customHeight="true" spans="1:6">
      <c r="A18" s="11" t="s">
        <v>20</v>
      </c>
      <c r="B18" s="13">
        <f t="shared" si="0"/>
        <v>940</v>
      </c>
      <c r="C18" s="14">
        <f>C19+C20</f>
        <v>840</v>
      </c>
      <c r="D18" s="14">
        <f>D19+D20</f>
        <v>100</v>
      </c>
      <c r="E18" s="24"/>
      <c r="F18" s="25"/>
    </row>
    <row r="19" ht="17" customHeight="true" spans="1:6">
      <c r="A19" s="18" t="s">
        <v>21</v>
      </c>
      <c r="B19" s="13">
        <f t="shared" si="0"/>
        <v>420</v>
      </c>
      <c r="C19" s="14">
        <v>320</v>
      </c>
      <c r="D19" s="14">
        <v>100</v>
      </c>
      <c r="E19" s="26"/>
      <c r="F19" s="27"/>
    </row>
    <row r="20" ht="17" customHeight="true" spans="1:6">
      <c r="A20" s="15" t="s">
        <v>22</v>
      </c>
      <c r="B20" s="13">
        <f t="shared" si="0"/>
        <v>520</v>
      </c>
      <c r="C20" s="14">
        <v>520</v>
      </c>
      <c r="D20" s="14"/>
      <c r="E20" s="26"/>
      <c r="F20" s="27"/>
    </row>
    <row r="21" ht="17" customHeight="true" spans="1:6">
      <c r="A21" s="16" t="s">
        <v>23</v>
      </c>
      <c r="B21" s="13">
        <f t="shared" si="0"/>
        <v>600</v>
      </c>
      <c r="C21" s="14">
        <v>550</v>
      </c>
      <c r="D21" s="14">
        <v>50</v>
      </c>
      <c r="E21" s="26"/>
      <c r="F21" s="27"/>
    </row>
    <row r="22" ht="17" customHeight="true" spans="1:6">
      <c r="A22" s="16" t="s">
        <v>24</v>
      </c>
      <c r="B22" s="13">
        <f t="shared" si="0"/>
        <v>250</v>
      </c>
      <c r="C22" s="14"/>
      <c r="D22" s="14">
        <v>250</v>
      </c>
      <c r="E22" s="26"/>
      <c r="F22" s="27"/>
    </row>
    <row r="23" ht="17" customHeight="true" spans="1:6">
      <c r="A23" s="16" t="s">
        <v>25</v>
      </c>
      <c r="B23" s="13">
        <f t="shared" si="0"/>
        <v>350</v>
      </c>
      <c r="C23" s="14">
        <v>250</v>
      </c>
      <c r="D23" s="14">
        <v>100</v>
      </c>
      <c r="E23" s="26"/>
      <c r="F23" s="27"/>
    </row>
    <row r="24" ht="17" customHeight="true" spans="1:6">
      <c r="A24" s="16" t="s">
        <v>26</v>
      </c>
      <c r="B24" s="13">
        <f t="shared" si="0"/>
        <v>400</v>
      </c>
      <c r="C24" s="14">
        <v>100</v>
      </c>
      <c r="D24" s="14">
        <v>300</v>
      </c>
      <c r="E24" s="26"/>
      <c r="F24" s="27"/>
    </row>
    <row r="25" ht="17" customHeight="true" spans="1:6">
      <c r="A25" s="11" t="s">
        <v>27</v>
      </c>
      <c r="B25" s="13">
        <f t="shared" si="0"/>
        <v>700</v>
      </c>
      <c r="C25" s="14">
        <f>C26</f>
        <v>500</v>
      </c>
      <c r="D25" s="14">
        <f>D26</f>
        <v>200</v>
      </c>
      <c r="E25" s="28"/>
      <c r="F25" s="29"/>
    </row>
    <row r="26" ht="17" customHeight="true" spans="1:6">
      <c r="A26" s="15" t="s">
        <v>28</v>
      </c>
      <c r="B26" s="13">
        <f t="shared" si="0"/>
        <v>700</v>
      </c>
      <c r="C26" s="14">
        <v>500</v>
      </c>
      <c r="D26" s="14">
        <v>200</v>
      </c>
      <c r="E26" s="26"/>
      <c r="F26" s="27"/>
    </row>
    <row r="27" ht="17" customHeight="true" spans="1:6">
      <c r="A27" s="16" t="s">
        <v>29</v>
      </c>
      <c r="B27" s="13">
        <f t="shared" si="0"/>
        <v>1500</v>
      </c>
      <c r="C27" s="14">
        <v>1400</v>
      </c>
      <c r="D27" s="14">
        <v>100</v>
      </c>
      <c r="E27" s="26"/>
      <c r="F27" s="27"/>
    </row>
    <row r="28" ht="17" customHeight="true" spans="1:6">
      <c r="A28" s="16" t="s">
        <v>30</v>
      </c>
      <c r="B28" s="13">
        <f t="shared" si="0"/>
        <v>300</v>
      </c>
      <c r="C28" s="14">
        <v>50</v>
      </c>
      <c r="D28" s="14">
        <v>250</v>
      </c>
      <c r="E28" s="26"/>
      <c r="F28" s="27"/>
    </row>
    <row r="29" ht="17" customHeight="true" spans="1:6">
      <c r="A29" s="16" t="s">
        <v>31</v>
      </c>
      <c r="B29" s="13">
        <f t="shared" si="0"/>
        <v>60</v>
      </c>
      <c r="C29" s="14"/>
      <c r="D29" s="14">
        <v>60</v>
      </c>
      <c r="E29" s="26"/>
      <c r="F29" s="27"/>
    </row>
    <row r="30" ht="17" customHeight="true" spans="1:6">
      <c r="A30" s="16" t="s">
        <v>32</v>
      </c>
      <c r="B30" s="13">
        <f t="shared" si="0"/>
        <v>355</v>
      </c>
      <c r="C30" s="14">
        <v>155</v>
      </c>
      <c r="D30" s="14">
        <v>200</v>
      </c>
      <c r="E30" s="26"/>
      <c r="F30" s="27"/>
    </row>
    <row r="31" ht="17" customHeight="true" spans="1:6">
      <c r="A31" s="11" t="s">
        <v>33</v>
      </c>
      <c r="B31" s="13">
        <f t="shared" si="0"/>
        <v>470</v>
      </c>
      <c r="C31" s="14">
        <f>C32</f>
        <v>470</v>
      </c>
      <c r="D31" s="14"/>
      <c r="E31" s="26"/>
      <c r="F31" s="27"/>
    </row>
    <row r="32" ht="17" customHeight="true" spans="1:6">
      <c r="A32" s="15" t="s">
        <v>34</v>
      </c>
      <c r="B32" s="13">
        <f t="shared" si="0"/>
        <v>470</v>
      </c>
      <c r="C32" s="14">
        <v>470</v>
      </c>
      <c r="D32" s="14"/>
      <c r="E32" s="28"/>
      <c r="F32" s="29"/>
    </row>
    <row r="33" ht="17" customHeight="true" spans="1:6">
      <c r="A33" s="16" t="s">
        <v>35</v>
      </c>
      <c r="B33" s="13">
        <f t="shared" si="0"/>
        <v>650</v>
      </c>
      <c r="C33" s="14">
        <v>350</v>
      </c>
      <c r="D33" s="14">
        <v>300</v>
      </c>
      <c r="E33" s="26"/>
      <c r="F33" s="27"/>
    </row>
    <row r="34" ht="17" customHeight="true" spans="1:6">
      <c r="A34" s="16" t="s">
        <v>36</v>
      </c>
      <c r="B34" s="13">
        <f t="shared" si="0"/>
        <v>350</v>
      </c>
      <c r="C34" s="14">
        <v>50</v>
      </c>
      <c r="D34" s="14">
        <v>300</v>
      </c>
      <c r="E34" s="26"/>
      <c r="F34" s="27"/>
    </row>
    <row r="35" ht="17" customHeight="true" spans="1:6">
      <c r="A35" s="16" t="s">
        <v>37</v>
      </c>
      <c r="B35" s="13">
        <f t="shared" si="0"/>
        <v>51</v>
      </c>
      <c r="C35" s="14">
        <v>1</v>
      </c>
      <c r="D35" s="14">
        <v>50</v>
      </c>
      <c r="E35" s="26"/>
      <c r="F35" s="27"/>
    </row>
    <row r="36" ht="31" customHeight="true" spans="1:6">
      <c r="A36" s="19" t="s">
        <v>38</v>
      </c>
      <c r="B36" s="20">
        <f t="shared" si="0"/>
        <v>1156.65</v>
      </c>
      <c r="C36" s="16">
        <v>980.85</v>
      </c>
      <c r="D36" s="16">
        <v>175.8</v>
      </c>
      <c r="E36" s="26"/>
      <c r="F36" s="27"/>
    </row>
    <row r="37" ht="31" customHeight="true" spans="1:5">
      <c r="A37" s="19" t="s">
        <v>39</v>
      </c>
      <c r="B37" s="20">
        <f t="shared" si="0"/>
        <v>1522.96</v>
      </c>
      <c r="C37" s="16">
        <v>947.36</v>
      </c>
      <c r="D37" s="16">
        <v>575.6</v>
      </c>
      <c r="E37" s="23"/>
    </row>
    <row r="38" ht="31" customHeight="true" spans="1:5">
      <c r="A38" s="19" t="s">
        <v>40</v>
      </c>
      <c r="B38" s="20">
        <f t="shared" si="0"/>
        <v>1892.62</v>
      </c>
      <c r="C38" s="16">
        <v>1564.72</v>
      </c>
      <c r="D38" s="16">
        <v>327.9</v>
      </c>
      <c r="E38" s="23"/>
    </row>
    <row r="39" ht="31" customHeight="true" spans="1:5">
      <c r="A39" s="19" t="s">
        <v>41</v>
      </c>
      <c r="B39" s="20">
        <f t="shared" si="0"/>
        <v>105.27</v>
      </c>
      <c r="C39" s="16">
        <v>105.27</v>
      </c>
      <c r="D39" s="16"/>
      <c r="E39" s="23"/>
    </row>
  </sheetData>
  <mergeCells count="5">
    <mergeCell ref="A2:E2"/>
    <mergeCell ref="C4:D4"/>
    <mergeCell ref="A4:A5"/>
    <mergeCell ref="B4:B5"/>
    <mergeCell ref="E4:E5"/>
  </mergeCells>
  <pageMargins left="0.590277777777778" right="0.314583333333333" top="0.66875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shil</cp:lastModifiedBy>
  <dcterms:created xsi:type="dcterms:W3CDTF">2020-11-10T03:19:00Z</dcterms:created>
  <dcterms:modified xsi:type="dcterms:W3CDTF">2022-12-19T14:19:56Z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