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<sst xmlns="http://schemas.openxmlformats.org/spreadsheetml/2006/main" count="48" uniqueCount="47">
  <si>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附件1</t>
  </si>
  <si>
    <t>提前下达2022年中央财政衔接推进乡村振兴补助资金预算指标表</t>
  </si>
  <si>
    <t>单位：万元</t>
  </si>
  <si>
    <t>市、县（区）</t>
  </si>
  <si>
    <t>提前下达总规模</t>
  </si>
  <si>
    <t>其中：</t>
  </si>
  <si>
    <t>巩固拓展脱贫攻坚成果和乡村振兴任务</t>
  </si>
  <si>
    <t>以工代
赈任务</t>
  </si>
  <si>
    <t>少数民族
发展任务</t>
  </si>
  <si>
    <t>欠发达国有农场巩固提升任务</t>
  </si>
  <si>
    <t>欠发达国有林场巩固提升任务</t>
  </si>
  <si>
    <t>“三西”农业建设任务</t>
  </si>
  <si>
    <t>总  计</t>
  </si>
  <si>
    <t>贫
困
县</t>
  </si>
  <si>
    <t>小  计</t>
  </si>
  <si>
    <t xml:space="preserve">    盐池县</t>
  </si>
  <si>
    <t xml:space="preserve">    同心县</t>
  </si>
  <si>
    <t xml:space="preserve">    海原县</t>
  </si>
  <si>
    <t xml:space="preserve">    红寺堡区</t>
  </si>
  <si>
    <t xml:space="preserve">    固原市</t>
  </si>
  <si>
    <t xml:space="preserve">      其中：原州区</t>
  </si>
  <si>
    <t xml:space="preserve">    西吉县</t>
  </si>
  <si>
    <t xml:space="preserve">    隆德县</t>
  </si>
  <si>
    <t xml:space="preserve">    泾源县</t>
  </si>
  <si>
    <t xml:space="preserve">    彭阳县</t>
  </si>
  <si>
    <t>非
贫
困
县</t>
  </si>
  <si>
    <r>
      <t xml:space="preserve">    </t>
    </r>
    <r>
      <rPr>
        <sz val="12"/>
        <rFont val="仿宋_GB2312"/>
        <family val="0"/>
      </rPr>
      <t>银川市</t>
    </r>
  </si>
  <si>
    <t xml:space="preserve">      其中：兴庆区</t>
  </si>
  <si>
    <t xml:space="preserve">            金凤区</t>
  </si>
  <si>
    <t xml:space="preserve">            西夏区</t>
  </si>
  <si>
    <t xml:space="preserve">    贺兰县</t>
  </si>
  <si>
    <t xml:space="preserve">    永宁县</t>
  </si>
  <si>
    <t xml:space="preserve">    灵武市</t>
  </si>
  <si>
    <t xml:space="preserve">    吴忠市</t>
  </si>
  <si>
    <t xml:space="preserve">      其中：利通区</t>
  </si>
  <si>
    <t xml:space="preserve">    青铜峡市</t>
  </si>
  <si>
    <t xml:space="preserve">    石嘴山市</t>
  </si>
  <si>
    <t xml:space="preserve">      其中：大武口区</t>
  </si>
  <si>
    <t xml:space="preserve">            惠农区</t>
  </si>
  <si>
    <t xml:space="preserve">    平罗县</t>
  </si>
  <si>
    <t xml:space="preserve">    中卫市</t>
  </si>
  <si>
    <t xml:space="preserve">      其中：沙坡头区</t>
  </si>
  <si>
    <t xml:space="preserve">    中宁县</t>
  </si>
  <si>
    <t>宁东管委会财政审计局</t>
  </si>
  <si>
    <t>自治区林草局</t>
  </si>
  <si>
    <t>宁夏农垦集团有限公司</t>
  </si>
  <si>
    <t>宁夏扶贫开发投融资有限公司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</si>
</sst>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name val="黑体"/>
      <family val="0"/>
    </font>
    <font>
      <sz val="18"/>
      <name val="方正小标宋_GBK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b/>
      <sz val="12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仿宋_GB2312"/>
      <family val="0"/>
    </font>
    <font>
      <b/>
      <sz val="11"/>
      <color theme="1"/>
      <name val="Times New Roman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178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15" applyFont="1" applyAlignment="1" applyProtection="1">
      <alignment horizontal="center" vertical="center"/>
      <protection/>
    </xf>
    <xf numFmtId="0" fontId="3" fillId="0" borderId="0" xfId="15" applyFont="1" applyAlignment="1" applyProtection="1">
      <alignment horizontal="right" vertical="center"/>
      <protection/>
    </xf>
    <xf numFmtId="0" fontId="6" fillId="0" borderId="9" xfId="15" applyFont="1" applyBorder="1" applyAlignment="1" applyProtection="1">
      <alignment horizontal="center" vertical="center" wrapText="1"/>
      <protection/>
    </xf>
    <xf numFmtId="0" fontId="3" fillId="0" borderId="9" xfId="15" applyFont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15" applyFont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18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375" style="4" customWidth="1"/>
    <col min="2" max="2" width="22.00390625" style="1" customWidth="1"/>
    <col min="3" max="3" width="9.625" style="5" customWidth="1"/>
    <col min="4" max="4" width="10.375" style="5" customWidth="1"/>
    <col min="5" max="9" width="9.625" style="5" customWidth="1"/>
    <col min="10" max="16384" width="9.00390625" style="1" customWidth="1"/>
  </cols>
  <sheetData>
    <row r="1" spans="1:9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9" t="s">
        <v>3</v>
      </c>
      <c r="B4" s="9"/>
      <c r="C4" s="9" t="s">
        <v>4</v>
      </c>
      <c r="D4" s="10" t="s">
        <v>5</v>
      </c>
      <c r="E4" s="10"/>
      <c r="F4" s="10"/>
      <c r="G4" s="10"/>
      <c r="H4" s="10"/>
      <c r="I4" s="10"/>
    </row>
    <row r="5" spans="1:9" ht="63" customHeight="1">
      <c r="A5" s="9"/>
      <c r="B5" s="9"/>
      <c r="C5" s="9"/>
      <c r="D5" s="11" t="s">
        <v>6</v>
      </c>
      <c r="E5" s="11" t="s">
        <v>7</v>
      </c>
      <c r="F5" s="11" t="s">
        <v>8</v>
      </c>
      <c r="G5" s="11" t="s">
        <v>9</v>
      </c>
      <c r="H5" s="22" t="s">
        <v>10</v>
      </c>
      <c r="I5" s="30" t="s">
        <v>11</v>
      </c>
    </row>
    <row r="6" spans="1:9" s="2" customFormat="1" ht="17.25" customHeight="1">
      <c r="A6" s="9" t="s">
        <v>12</v>
      </c>
      <c r="B6" s="9"/>
      <c r="C6" s="12">
        <f>SUM(D6:I6)</f>
        <v>303999</v>
      </c>
      <c r="D6" s="12">
        <f>SUM(D7,D18,D39)</f>
        <v>247078</v>
      </c>
      <c r="E6" s="12">
        <f>SUM(E7,E18)</f>
        <v>13085</v>
      </c>
      <c r="F6" s="12">
        <f>SUM(F7,F18)</f>
        <v>13117</v>
      </c>
      <c r="G6" s="12">
        <f>SUM(G7,G18)</f>
        <v>1228</v>
      </c>
      <c r="H6" s="27">
        <f>SUM(H7,H18,H37)</f>
        <v>2491</v>
      </c>
      <c r="I6" s="27">
        <f>SUM(I7,I18,I37)</f>
        <v>27000</v>
      </c>
    </row>
    <row r="7" spans="1:9" s="2" customFormat="1" ht="17.25" customHeight="1">
      <c r="A7" s="9" t="s">
        <v>13</v>
      </c>
      <c r="B7" s="9" t="s">
        <v>14</v>
      </c>
      <c r="C7" s="12">
        <f aca="true" t="shared" si="0" ref="C7:C39">SUM(D7:I7)</f>
        <v>224993</v>
      </c>
      <c r="D7" s="13">
        <f>SUM(D8:D11,D13,D14,D15,D16,D17)</f>
        <v>177343</v>
      </c>
      <c r="E7" s="13">
        <f>SUM(E8:E17)</f>
        <v>10835</v>
      </c>
      <c r="F7" s="13">
        <f>SUM(F8,F9,F10,F11,F13,F14,F15,F16,F17)</f>
        <v>8524</v>
      </c>
      <c r="G7" s="13">
        <v>0</v>
      </c>
      <c r="H7" s="27">
        <f>SUM(H8,H9,H10,H11,H13,H14,H15,H16,H17)</f>
        <v>1291</v>
      </c>
      <c r="I7" s="27">
        <f>SUM(I8:I11,I13,I14,I15,I16,I17)</f>
        <v>27000</v>
      </c>
    </row>
    <row r="8" spans="1:9" ht="17.25" customHeight="1">
      <c r="A8" s="9"/>
      <c r="B8" s="14" t="s">
        <v>15</v>
      </c>
      <c r="C8" s="12">
        <f t="shared" si="0"/>
        <v>15611</v>
      </c>
      <c r="D8" s="15">
        <v>12193</v>
      </c>
      <c r="E8" s="15">
        <v>510</v>
      </c>
      <c r="F8" s="15">
        <v>708</v>
      </c>
      <c r="G8" s="15"/>
      <c r="H8" s="29">
        <v>200</v>
      </c>
      <c r="I8" s="29">
        <v>2000</v>
      </c>
    </row>
    <row r="9" spans="1:9" ht="17.25" customHeight="1">
      <c r="A9" s="9"/>
      <c r="B9" s="14" t="s">
        <v>16</v>
      </c>
      <c r="C9" s="12">
        <f t="shared" si="0"/>
        <v>34079</v>
      </c>
      <c r="D9" s="15">
        <v>28031</v>
      </c>
      <c r="E9" s="15">
        <v>860</v>
      </c>
      <c r="F9" s="15">
        <v>997</v>
      </c>
      <c r="G9" s="15"/>
      <c r="H9" s="29">
        <v>191</v>
      </c>
      <c r="I9" s="29">
        <v>4000</v>
      </c>
    </row>
    <row r="10" spans="1:9" ht="17.25" customHeight="1">
      <c r="A10" s="9"/>
      <c r="B10" s="14" t="s">
        <v>17</v>
      </c>
      <c r="C10" s="12">
        <f t="shared" si="0"/>
        <v>34106</v>
      </c>
      <c r="D10" s="15">
        <v>27784</v>
      </c>
      <c r="E10" s="15">
        <v>1200</v>
      </c>
      <c r="F10" s="15">
        <v>1122</v>
      </c>
      <c r="G10" s="15"/>
      <c r="H10" s="29"/>
      <c r="I10" s="29">
        <v>4000</v>
      </c>
    </row>
    <row r="11" spans="1:9" ht="17.25" customHeight="1">
      <c r="A11" s="9"/>
      <c r="B11" s="14" t="s">
        <v>18</v>
      </c>
      <c r="C11" s="12">
        <f t="shared" si="0"/>
        <v>30020</v>
      </c>
      <c r="D11" s="15">
        <v>22587</v>
      </c>
      <c r="E11" s="15">
        <v>3100</v>
      </c>
      <c r="F11" s="15">
        <v>1133</v>
      </c>
      <c r="G11" s="15"/>
      <c r="H11" s="29">
        <v>200</v>
      </c>
      <c r="I11" s="29">
        <v>3000</v>
      </c>
    </row>
    <row r="12" spans="1:9" ht="17.25" customHeight="1">
      <c r="A12" s="9"/>
      <c r="B12" s="14" t="s">
        <v>19</v>
      </c>
      <c r="C12" s="12">
        <f t="shared" si="0"/>
        <v>32374</v>
      </c>
      <c r="D12" s="15">
        <v>27190</v>
      </c>
      <c r="E12" s="15"/>
      <c r="F12" s="15">
        <v>884</v>
      </c>
      <c r="G12" s="15"/>
      <c r="H12" s="29">
        <v>300</v>
      </c>
      <c r="I12" s="29">
        <v>4000</v>
      </c>
    </row>
    <row r="13" spans="1:9" ht="17.25" customHeight="1">
      <c r="A13" s="9"/>
      <c r="B13" s="14" t="s">
        <v>20</v>
      </c>
      <c r="C13" s="12">
        <f t="shared" si="0"/>
        <v>32374</v>
      </c>
      <c r="D13" s="15">
        <v>27190</v>
      </c>
      <c r="E13" s="15"/>
      <c r="F13" s="15">
        <v>884</v>
      </c>
      <c r="G13" s="15"/>
      <c r="H13" s="29">
        <v>300</v>
      </c>
      <c r="I13" s="29">
        <v>4000</v>
      </c>
    </row>
    <row r="14" spans="1:9" ht="17.25" customHeight="1">
      <c r="A14" s="9"/>
      <c r="B14" s="14" t="s">
        <v>21</v>
      </c>
      <c r="C14" s="12">
        <f t="shared" si="0"/>
        <v>34604</v>
      </c>
      <c r="D14" s="15">
        <v>27423</v>
      </c>
      <c r="E14" s="15">
        <v>2070</v>
      </c>
      <c r="F14" s="15">
        <v>1111</v>
      </c>
      <c r="G14" s="15"/>
      <c r="H14" s="29"/>
      <c r="I14" s="29">
        <v>4000</v>
      </c>
    </row>
    <row r="15" spans="1:9" ht="17.25" customHeight="1">
      <c r="A15" s="9"/>
      <c r="B15" s="14" t="s">
        <v>22</v>
      </c>
      <c r="C15" s="12">
        <f t="shared" si="0"/>
        <v>15900</v>
      </c>
      <c r="D15" s="15">
        <v>11858</v>
      </c>
      <c r="E15" s="15">
        <v>1280</v>
      </c>
      <c r="F15" s="15">
        <v>762</v>
      </c>
      <c r="G15" s="15"/>
      <c r="H15" s="29"/>
      <c r="I15" s="29">
        <v>2000</v>
      </c>
    </row>
    <row r="16" spans="1:9" ht="17.25" customHeight="1">
      <c r="A16" s="9"/>
      <c r="B16" s="14" t="s">
        <v>23</v>
      </c>
      <c r="C16" s="12">
        <f t="shared" si="0"/>
        <v>10421</v>
      </c>
      <c r="D16" s="15">
        <v>6513</v>
      </c>
      <c r="E16" s="15">
        <v>750</v>
      </c>
      <c r="F16" s="15">
        <v>958</v>
      </c>
      <c r="G16" s="15"/>
      <c r="H16" s="29">
        <v>200</v>
      </c>
      <c r="I16" s="29">
        <v>2000</v>
      </c>
    </row>
    <row r="17" spans="1:9" ht="17.25" customHeight="1">
      <c r="A17" s="9"/>
      <c r="B17" s="14" t="s">
        <v>24</v>
      </c>
      <c r="C17" s="12">
        <f t="shared" si="0"/>
        <v>17878</v>
      </c>
      <c r="D17" s="15">
        <v>13764</v>
      </c>
      <c r="E17" s="15">
        <v>1065</v>
      </c>
      <c r="F17" s="15">
        <v>849</v>
      </c>
      <c r="G17" s="15"/>
      <c r="H17" s="29">
        <v>200</v>
      </c>
      <c r="I17" s="29">
        <v>2000</v>
      </c>
    </row>
    <row r="18" spans="1:9" s="2" customFormat="1" ht="17.25" customHeight="1">
      <c r="A18" s="16" t="s">
        <v>25</v>
      </c>
      <c r="B18" s="17" t="s">
        <v>14</v>
      </c>
      <c r="C18" s="12">
        <f t="shared" si="0"/>
        <v>73962</v>
      </c>
      <c r="D18" s="13">
        <f>SUM(D20,D21,D22,D23,D24,D25,D27,D28,D30,D31,D32,D34,D35,D36)</f>
        <v>64991</v>
      </c>
      <c r="E18" s="13">
        <f>SUM(E20,E21,E22,E24,E23,E25,E27,E28,E30,E31,E32,E34,E35)</f>
        <v>2250</v>
      </c>
      <c r="F18" s="13">
        <f>SUM(F20,F21,F22,F23,F24,F25,F27,F28,F30,F31,F32,F34,F35)</f>
        <v>4593</v>
      </c>
      <c r="G18" s="13">
        <f>SUM(G38)</f>
        <v>1228</v>
      </c>
      <c r="H18" s="27">
        <f>SUM(H20:H22,H23:H25,H27,H28,H30,H31,H32,H34,H35,H36)</f>
        <v>900</v>
      </c>
      <c r="I18" s="27">
        <v>0</v>
      </c>
    </row>
    <row r="19" spans="1:9" s="2" customFormat="1" ht="17.25" customHeight="1">
      <c r="A19" s="16"/>
      <c r="B19" s="18" t="s">
        <v>26</v>
      </c>
      <c r="C19" s="12">
        <f t="shared" si="0"/>
        <v>13035</v>
      </c>
      <c r="D19" s="15">
        <f>SUM(D20:D22)</f>
        <v>11521</v>
      </c>
      <c r="E19" s="15"/>
      <c r="F19" s="15">
        <f>SUM(F20:F22)</f>
        <v>1014</v>
      </c>
      <c r="G19" s="15"/>
      <c r="H19" s="27">
        <f>SUM(H20,H21,H22)</f>
        <v>500</v>
      </c>
      <c r="I19" s="27"/>
    </row>
    <row r="20" spans="1:9" ht="17.25" customHeight="1">
      <c r="A20" s="16"/>
      <c r="B20" s="14" t="s">
        <v>27</v>
      </c>
      <c r="C20" s="12">
        <f t="shared" si="0"/>
        <v>7223</v>
      </c>
      <c r="D20" s="15">
        <v>6436</v>
      </c>
      <c r="E20" s="15"/>
      <c r="F20" s="15">
        <v>287</v>
      </c>
      <c r="G20" s="15"/>
      <c r="H20" s="29">
        <v>500</v>
      </c>
      <c r="I20" s="29"/>
    </row>
    <row r="21" spans="1:9" ht="17.25" customHeight="1">
      <c r="A21" s="16"/>
      <c r="B21" s="14" t="s">
        <v>28</v>
      </c>
      <c r="C21" s="12">
        <f t="shared" si="0"/>
        <v>2337</v>
      </c>
      <c r="D21" s="15">
        <v>2030</v>
      </c>
      <c r="E21" s="15"/>
      <c r="F21" s="15">
        <v>307</v>
      </c>
      <c r="G21" s="15"/>
      <c r="H21" s="29"/>
      <c r="I21" s="29"/>
    </row>
    <row r="22" spans="1:9" ht="17.25" customHeight="1">
      <c r="A22" s="16"/>
      <c r="B22" s="14" t="s">
        <v>29</v>
      </c>
      <c r="C22" s="12">
        <f t="shared" si="0"/>
        <v>3475</v>
      </c>
      <c r="D22" s="15">
        <v>3055</v>
      </c>
      <c r="E22" s="15"/>
      <c r="F22" s="15">
        <v>420</v>
      </c>
      <c r="G22" s="15"/>
      <c r="H22" s="29"/>
      <c r="I22" s="29"/>
    </row>
    <row r="23" spans="1:9" ht="17.25" customHeight="1">
      <c r="A23" s="16"/>
      <c r="B23" s="14" t="s">
        <v>30</v>
      </c>
      <c r="C23" s="12">
        <f t="shared" si="0"/>
        <v>7491</v>
      </c>
      <c r="D23" s="15">
        <v>7211</v>
      </c>
      <c r="E23" s="15"/>
      <c r="F23" s="15">
        <v>280</v>
      </c>
      <c r="G23" s="15"/>
      <c r="H23" s="29"/>
      <c r="I23" s="29"/>
    </row>
    <row r="24" spans="1:9" ht="17.25" customHeight="1">
      <c r="A24" s="16"/>
      <c r="B24" s="14" t="s">
        <v>31</v>
      </c>
      <c r="C24" s="12">
        <f t="shared" si="0"/>
        <v>3763</v>
      </c>
      <c r="D24" s="19">
        <v>2835</v>
      </c>
      <c r="E24" s="19">
        <v>600</v>
      </c>
      <c r="F24" s="19">
        <v>328</v>
      </c>
      <c r="G24" s="19"/>
      <c r="H24" s="29"/>
      <c r="I24" s="29"/>
    </row>
    <row r="25" spans="1:9" ht="17.25" customHeight="1">
      <c r="A25" s="16"/>
      <c r="B25" s="14" t="s">
        <v>32</v>
      </c>
      <c r="C25" s="12">
        <f t="shared" si="0"/>
        <v>2682</v>
      </c>
      <c r="D25" s="20">
        <v>2395</v>
      </c>
      <c r="E25" s="28"/>
      <c r="F25" s="28">
        <v>287</v>
      </c>
      <c r="G25" s="28"/>
      <c r="H25" s="29"/>
      <c r="I25" s="29"/>
    </row>
    <row r="26" spans="1:9" ht="17.25" customHeight="1">
      <c r="A26" s="16"/>
      <c r="B26" s="14" t="s">
        <v>33</v>
      </c>
      <c r="C26" s="12">
        <f t="shared" si="0"/>
        <v>2725</v>
      </c>
      <c r="D26" s="21">
        <v>2318</v>
      </c>
      <c r="E26" s="28"/>
      <c r="F26" s="28">
        <v>407</v>
      </c>
      <c r="G26" s="28"/>
      <c r="H26" s="29"/>
      <c r="I26" s="29"/>
    </row>
    <row r="27" spans="1:9" ht="17.25" customHeight="1">
      <c r="A27" s="16"/>
      <c r="B27" s="14" t="s">
        <v>34</v>
      </c>
      <c r="C27" s="12">
        <f t="shared" si="0"/>
        <v>2725</v>
      </c>
      <c r="D27" s="20">
        <v>2318</v>
      </c>
      <c r="E27" s="28"/>
      <c r="F27" s="28">
        <v>407</v>
      </c>
      <c r="G27" s="28"/>
      <c r="H27" s="29"/>
      <c r="I27" s="29"/>
    </row>
    <row r="28" spans="1:9" ht="17.25" customHeight="1">
      <c r="A28" s="16"/>
      <c r="B28" s="14" t="s">
        <v>35</v>
      </c>
      <c r="C28" s="12">
        <f t="shared" si="0"/>
        <v>4769</v>
      </c>
      <c r="D28" s="20">
        <v>4449</v>
      </c>
      <c r="E28" s="28"/>
      <c r="F28" s="28">
        <v>320</v>
      </c>
      <c r="G28" s="28"/>
      <c r="H28" s="29"/>
      <c r="I28" s="29"/>
    </row>
    <row r="29" spans="1:9" ht="17.25" customHeight="1">
      <c r="A29" s="16"/>
      <c r="B29" s="14" t="s">
        <v>36</v>
      </c>
      <c r="C29" s="12">
        <f t="shared" si="0"/>
        <v>9286</v>
      </c>
      <c r="D29" s="20">
        <f>SUM(D30:D31)</f>
        <v>8012</v>
      </c>
      <c r="E29" s="28">
        <v>600</v>
      </c>
      <c r="F29" s="28">
        <f>SUM(F30:F31)</f>
        <v>674</v>
      </c>
      <c r="G29" s="28"/>
      <c r="H29" s="29"/>
      <c r="I29" s="29"/>
    </row>
    <row r="30" spans="1:9" ht="17.25" customHeight="1">
      <c r="A30" s="16"/>
      <c r="B30" s="14" t="s">
        <v>37</v>
      </c>
      <c r="C30" s="12">
        <f t="shared" si="0"/>
        <v>5208</v>
      </c>
      <c r="D30" s="20">
        <v>4241</v>
      </c>
      <c r="E30" s="28">
        <v>600</v>
      </c>
      <c r="F30" s="28">
        <v>367</v>
      </c>
      <c r="G30" s="28"/>
      <c r="H30" s="29"/>
      <c r="I30" s="29"/>
    </row>
    <row r="31" spans="1:9" ht="17.25" customHeight="1">
      <c r="A31" s="16"/>
      <c r="B31" s="14" t="s">
        <v>38</v>
      </c>
      <c r="C31" s="12">
        <f t="shared" si="0"/>
        <v>4478</v>
      </c>
      <c r="D31" s="20">
        <v>3771</v>
      </c>
      <c r="E31" s="28"/>
      <c r="F31" s="28">
        <v>307</v>
      </c>
      <c r="G31" s="28"/>
      <c r="H31" s="29">
        <v>400</v>
      </c>
      <c r="I31" s="29"/>
    </row>
    <row r="32" spans="1:9" ht="17.25" customHeight="1">
      <c r="A32" s="16"/>
      <c r="B32" s="14" t="s">
        <v>39</v>
      </c>
      <c r="C32" s="12">
        <f t="shared" si="0"/>
        <v>7961</v>
      </c>
      <c r="D32" s="20">
        <v>7661</v>
      </c>
      <c r="E32" s="28"/>
      <c r="F32" s="28">
        <v>300</v>
      </c>
      <c r="G32" s="28"/>
      <c r="H32" s="29"/>
      <c r="I32" s="29"/>
    </row>
    <row r="33" spans="1:9" ht="17.25" customHeight="1">
      <c r="A33" s="16"/>
      <c r="B33" s="14" t="s">
        <v>40</v>
      </c>
      <c r="C33" s="12">
        <f t="shared" si="0"/>
        <v>9259</v>
      </c>
      <c r="D33" s="21">
        <v>8156</v>
      </c>
      <c r="E33" s="28">
        <v>600</v>
      </c>
      <c r="F33" s="28">
        <v>503</v>
      </c>
      <c r="G33" s="28"/>
      <c r="H33" s="29"/>
      <c r="I33" s="29"/>
    </row>
    <row r="34" spans="1:9" ht="17.25" customHeight="1">
      <c r="A34" s="16"/>
      <c r="B34" s="14" t="s">
        <v>41</v>
      </c>
      <c r="C34" s="12">
        <f t="shared" si="0"/>
        <v>9259</v>
      </c>
      <c r="D34" s="20">
        <v>8156</v>
      </c>
      <c r="E34" s="28">
        <v>600</v>
      </c>
      <c r="F34" s="28">
        <v>503</v>
      </c>
      <c r="G34" s="28"/>
      <c r="H34" s="29"/>
      <c r="I34" s="29"/>
    </row>
    <row r="35" spans="1:9" ht="17.25" customHeight="1">
      <c r="A35" s="16"/>
      <c r="B35" s="14" t="s">
        <v>42</v>
      </c>
      <c r="C35" s="12">
        <f t="shared" si="0"/>
        <v>11210</v>
      </c>
      <c r="D35" s="20">
        <v>10280</v>
      </c>
      <c r="E35" s="28">
        <v>450</v>
      </c>
      <c r="F35" s="28">
        <v>480</v>
      </c>
      <c r="G35" s="28"/>
      <c r="H35" s="29"/>
      <c r="I35" s="29"/>
    </row>
    <row r="36" spans="1:9" ht="17.25" customHeight="1">
      <c r="A36" s="16"/>
      <c r="B36" s="22" t="s">
        <v>43</v>
      </c>
      <c r="C36" s="12">
        <f t="shared" si="0"/>
        <v>153</v>
      </c>
      <c r="D36" s="20">
        <v>153</v>
      </c>
      <c r="E36" s="28"/>
      <c r="F36" s="28"/>
      <c r="G36" s="28"/>
      <c r="H36" s="29"/>
      <c r="I36" s="29"/>
    </row>
    <row r="37" spans="1:9" ht="17.25" customHeight="1">
      <c r="A37" s="23" t="s">
        <v>44</v>
      </c>
      <c r="B37" s="24"/>
      <c r="C37" s="12">
        <f t="shared" si="0"/>
        <v>300</v>
      </c>
      <c r="D37" s="20"/>
      <c r="E37" s="28"/>
      <c r="F37" s="28"/>
      <c r="G37" s="28"/>
      <c r="H37" s="29">
        <v>300</v>
      </c>
      <c r="I37" s="29"/>
    </row>
    <row r="38" spans="1:9" ht="17.25" customHeight="1">
      <c r="A38" s="25" t="s">
        <v>45</v>
      </c>
      <c r="B38" s="26"/>
      <c r="C38" s="12">
        <f t="shared" si="0"/>
        <v>1228</v>
      </c>
      <c r="D38" s="27"/>
      <c r="E38" s="27"/>
      <c r="F38" s="27"/>
      <c r="G38" s="28">
        <v>1228</v>
      </c>
      <c r="H38" s="29"/>
      <c r="I38" s="29"/>
    </row>
    <row r="39" spans="1:9" s="3" customFormat="1" ht="17.25" customHeight="1">
      <c r="A39" s="25" t="s">
        <v>46</v>
      </c>
      <c r="B39" s="26"/>
      <c r="C39" s="12">
        <f t="shared" si="0"/>
        <v>4744</v>
      </c>
      <c r="D39" s="28">
        <v>4744</v>
      </c>
      <c r="E39" s="27"/>
      <c r="F39" s="27"/>
      <c r="G39" s="27"/>
      <c r="H39" s="29"/>
      <c r="I39" s="29"/>
    </row>
  </sheetData>
  <sheetProtection/>
  <mergeCells count="12">
    <mergeCell ref="A1:I1"/>
    <mergeCell ref="A2:I2"/>
    <mergeCell ref="A3:I3"/>
    <mergeCell ref="D4:I4"/>
    <mergeCell ref="A6:B6"/>
    <mergeCell ref="A37:B37"/>
    <mergeCell ref="A38:B38"/>
    <mergeCell ref="A39:B39"/>
    <mergeCell ref="A7:A17"/>
    <mergeCell ref="A18:A36"/>
    <mergeCell ref="C4:C5"/>
    <mergeCell ref="A4:B5"/>
  </mergeCells>
  <printOptions horizontalCentered="1"/>
  <pageMargins left="0.3145833333333333" right="0.3145833333333333" top="0.5902777777777778" bottom="1.0194444444444444" header="1.0979166666666667" footer="0.9798611111111111"/>
  <pageSetup firstPageNumber="1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011210 张吉峰</dc:creator>
  <cp:keywords/>
  <dc:description/>
  <cp:lastModifiedBy>shil</cp:lastModifiedBy>
  <cp:lastPrinted>2017-06-06T07:51:41Z</cp:lastPrinted>
  <dcterms:created xsi:type="dcterms:W3CDTF">2011-09-05T10:40:23Z</dcterms:created>
  <dcterms:modified xsi:type="dcterms:W3CDTF">2021-11-30T17:55:57Z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